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69CC3160-C67F-43DA-BE39-29069815CD8D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MAYO 2026" sheetId="1" r:id="rId1"/>
  </sheets>
  <definedNames>
    <definedName name="_xlnm.Print_Area" localSheetId="0">'NOMINA 011 MAYO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U43" i="1" l="1"/>
  <c r="T43" i="1"/>
  <c r="S43" i="1"/>
  <c r="R43" i="1"/>
  <c r="Q43" i="1"/>
  <c r="P43" i="1"/>
  <c r="O43" i="1"/>
  <c r="N43" i="1"/>
  <c r="M43" i="1"/>
  <c r="K43" i="1"/>
  <c r="J43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W16" i="1" l="1"/>
  <c r="G18" i="1"/>
  <c r="V12" i="1"/>
  <c r="V11" i="1"/>
  <c r="V9" i="1"/>
  <c r="W33" i="1" l="1"/>
  <c r="V42" i="1"/>
  <c r="V41" i="1"/>
  <c r="V40" i="1"/>
  <c r="V38" i="1"/>
  <c r="V39" i="1"/>
  <c r="V37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8" i="1"/>
  <c r="V17" i="1"/>
  <c r="V14" i="1"/>
  <c r="V10" i="1"/>
  <c r="V43" i="1" l="1"/>
  <c r="I41" i="1"/>
  <c r="F41" i="1"/>
  <c r="E41" i="1"/>
  <c r="I40" i="1"/>
  <c r="F40" i="1"/>
  <c r="E40" i="1"/>
  <c r="F38" i="1"/>
  <c r="E38" i="1"/>
  <c r="I39" i="1"/>
  <c r="F39" i="1"/>
  <c r="E39" i="1"/>
  <c r="G37" i="1"/>
  <c r="F37" i="1"/>
  <c r="E37" i="1"/>
  <c r="H35" i="1"/>
  <c r="G35" i="1"/>
  <c r="E35" i="1"/>
  <c r="H32" i="1"/>
  <c r="H43" i="1" s="1"/>
  <c r="F32" i="1"/>
  <c r="E32" i="1"/>
  <c r="G31" i="1"/>
  <c r="F31" i="1"/>
  <c r="E31" i="1"/>
  <c r="L29" i="1"/>
  <c r="L28" i="1"/>
  <c r="G27" i="1"/>
  <c r="G43" i="1" s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I43" i="1" l="1"/>
  <c r="E43" i="1"/>
  <c r="F43" i="1"/>
  <c r="L32" i="1"/>
  <c r="W32" i="1" s="1"/>
  <c r="L31" i="1"/>
  <c r="L42" i="1"/>
  <c r="W42" i="1" s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9" i="1"/>
  <c r="W39" i="1" s="1"/>
  <c r="L38" i="1"/>
  <c r="W38" i="1" s="1"/>
  <c r="L40" i="1"/>
  <c r="W40" i="1" s="1"/>
  <c r="L41" i="1"/>
  <c r="W41" i="1" s="1"/>
  <c r="W28" i="1"/>
  <c r="L9" i="1"/>
  <c r="W9" i="1" s="1"/>
  <c r="W43" i="1" l="1"/>
  <c r="W34" i="1"/>
  <c r="L43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<sst xmlns="http://schemas.openxmlformats.org/spreadsheetml/2006/main" count="146" uniqueCount="138">
  <si>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</si>
  <si>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</si>
  <si>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</si>
  <si>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</si>
  <si>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</si>
  <si>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</si>
  <si>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</si>
  <si>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</si>
  <si>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</si>
  <si>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</si>
  <si>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</si>
  <si>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</si>
  <si>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</si>
  <si>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</si>
  <si>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</si>
  <si>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</si>
  <si>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</si>
  <si>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</si>
  <si>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</si>
  <si>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</si>
  <si>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</si>
  <si>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</si>
  <si>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</si>
  <si>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</si>
  <si>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</si>
  <si>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</si>
  <si>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</si>
  <si>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</si>
  <si>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</si>
  <si>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</si>
  <si>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</si>
  <si>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</si>
  <si>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</si>
  <si>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</si>
  <si>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</si>
  <si>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</si>
  <si>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</si>
  <si>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</si>
  <si>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</si>
  <si>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</si>
  <si>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</si>
  <si>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</si>
  <si>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</si>
  <si>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</si>
  <si>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</si>
  <si>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</si>
  <si>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</si>
  <si>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</si>
  <si>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</si>
  <si>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</si>
  <si>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</si>
  <si>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</si>
  <si>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</si>
  <si>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</si>
  <si>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</si>
  <si>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</si>
  <si>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</si>
  <si>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</si>
  <si>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</si>
  <si>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</si>
  <si>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</si>
  <si>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</si>
  <si>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</si>
  <si>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</si>
  <si>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</si>
  <si>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</si>
  <si>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</si>
  <si>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</si>
  <si>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</si>
  <si>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</si>
  <si>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</si>
  <si>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</si>
  <si>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</si>
  <si>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</si>
  <si>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</si>
  <si>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</si>
  <si>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</si>
  <si>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</si>
  <si>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</si>
  <si>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</si>
  <si>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</si>
  <si>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</si>
  <si>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</si>
  <si>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</si>
  <si>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</si>
  <si>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</si>
  <si>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</si>
  <si>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</si>
  <si>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</si>
  <si>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</si>
  <si>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</si>
  <si>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</si>
  <si>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</si>
  <si>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</si>
  <si>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</si>
  <si>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</si>
  <si>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</si>
  <si>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</si>
  <si>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</si>
  <si>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</si>
  <si>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</si>
  <si>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</si>
  <si>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</si>
  <si>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</si>
  <si>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</si>
  <si>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</si>
  <si>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</si>
  <si>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</si>
  <si>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</si>
  <si>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</si>
  <si>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</si>
  <si>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</si>
  <si>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</si>
  <si>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</si>
  <si>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</si>
  <si>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</si>
  <si>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</si>
  <si>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</si>
  <si>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</si>
  <si>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</si>
  <si>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</si>
  <si>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</si>
  <si>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</si>
  <si>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</si>
  <si>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</si>
  <si>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</si>
  <si>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</si>
  <si>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</si>
  <si>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</si>
  <si>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</si>
  <si>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</si>
  <si>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</si>
  <si>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</si>
  <si>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</si>
  <si>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KEISY PAOLA GARCIA COJULUN</t>
  </si>
  <si>
    <t>FUNCIONARIOS Y SERVIDORES PÚBLICOS :   PERÍODO DEL 01 AL 30 DE MAYO DE  2026</t>
  </si>
  <si>
    <t>VACANTE/ PREVENCION</t>
  </si>
  <si>
    <t>Guatemala, 31  de 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</si>
</sst>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9" fillId="4" borderId="4" xfId="1" applyFont="1" applyFill="1" applyBorder="1">
      <alignment vertical="top"/>
    </xf>
    <xf numFmtId="4" fontId="8" fillId="6" borderId="4" xfId="1" applyNumberFormat="1" applyFont="1" applyFill="1" applyBorder="1">
      <alignment vertical="top"/>
    </xf>
    <xf numFmtId="0" fontId="9" fillId="7" borderId="4" xfId="1" applyFont="1" applyFill="1" applyBorder="1">
      <alignment vertical="top"/>
    </xf>
    <xf numFmtId="0" fontId="1" fillId="7" borderId="4" xfId="1" applyFont="1" applyFill="1" applyBorder="1">
      <alignment vertical="top"/>
    </xf>
    <xf numFmtId="4" fontId="1" fillId="7" borderId="4" xfId="1" applyNumberFormat="1" applyFont="1" applyFill="1" applyBorder="1">
      <alignment vertical="top"/>
    </xf>
    <xf numFmtId="4" fontId="1" fillId="7" borderId="4" xfId="1" applyNumberFormat="1" applyFill="1" applyBorder="1">
      <alignment vertical="top"/>
    </xf>
    <xf numFmtId="4" fontId="8" fillId="7" borderId="4" xfId="1" applyNumberFormat="1" applyFont="1" applyFill="1" applyBorder="1">
      <alignment vertical="top"/>
    </xf>
    <xf numFmtId="4" fontId="8" fillId="7" borderId="4" xfId="0" applyNumberFormat="1" applyFont="1" applyFill="1" applyBorder="1" applyAlignment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F1" activePane="topRight" state="frozen"/>
      <selection pane="topRight" activeCell="X16" sqref="X16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135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8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102" t="s">
        <v>9</v>
      </c>
      <c r="N5" s="103"/>
      <c r="O5" s="103"/>
      <c r="P5" s="103"/>
      <c r="Q5" s="103"/>
      <c r="R5" s="103"/>
      <c r="S5" s="103"/>
      <c r="T5" s="103"/>
      <c r="U5" s="104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9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5"/>
      <c r="N6" s="106"/>
      <c r="O6" s="106"/>
      <c r="P6" s="106"/>
      <c r="Q6" s="106"/>
      <c r="R6" s="106"/>
      <c r="S6" s="106"/>
      <c r="T6" s="106"/>
      <c r="U6" s="107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9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10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113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121</v>
      </c>
      <c r="C9" s="34" t="s">
        <v>52</v>
      </c>
      <c r="D9" s="34">
        <v>31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31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1242.49</v>
      </c>
      <c r="T10" s="39"/>
      <c r="U10" s="37"/>
      <c r="V10" s="38">
        <f t="shared" ref="V10:V42" si="1">SUM(M10:U10)</f>
        <v>2357.3010400000003</v>
      </c>
      <c r="W10" s="38">
        <f>L10-V10</f>
        <v>3933.6989599999997</v>
      </c>
      <c r="X10" s="62"/>
    </row>
    <row r="11" spans="1:76" s="4" customFormat="1" ht="21" customHeight="1" x14ac:dyDescent="0.25">
      <c r="A11" s="32">
        <v>3</v>
      </c>
      <c r="B11" s="33" t="s">
        <v>122</v>
      </c>
      <c r="C11" s="34" t="s">
        <v>55</v>
      </c>
      <c r="D11" s="34">
        <v>31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31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5467.46</v>
      </c>
      <c r="T12" s="39"/>
      <c r="U12" s="37"/>
      <c r="V12" s="38">
        <f>SUM(M12:U12)</f>
        <v>8946.49784</v>
      </c>
      <c r="W12" s="38">
        <f>L12-V12</f>
        <v>6939.50216</v>
      </c>
      <c r="X12" s="62"/>
    </row>
    <row r="13" spans="1:76" s="75" customFormat="1" ht="21" customHeight="1" x14ac:dyDescent="0.25">
      <c r="A13" s="70">
        <v>5</v>
      </c>
      <c r="B13" s="71" t="s">
        <v>123</v>
      </c>
      <c r="C13" s="72" t="s">
        <v>58</v>
      </c>
      <c r="D13" s="34">
        <v>31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/>
      <c r="U13" s="80"/>
      <c r="V13" s="38">
        <f>SUM(M13:U13)</f>
        <v>3479.04</v>
      </c>
      <c r="W13" s="38">
        <f>L13-V13</f>
        <v>12406.96</v>
      </c>
      <c r="X13" s="74"/>
    </row>
    <row r="14" spans="1:76" s="4" customFormat="1" ht="21" customHeight="1" x14ac:dyDescent="0.25">
      <c r="A14" s="32">
        <v>6</v>
      </c>
      <c r="B14" s="33" t="s">
        <v>125</v>
      </c>
      <c r="C14" s="34" t="s">
        <v>59</v>
      </c>
      <c r="D14" s="34">
        <v>31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/>
      <c r="U14" s="37"/>
      <c r="V14" s="38">
        <f t="shared" si="1"/>
        <v>783.73</v>
      </c>
      <c r="W14" s="38">
        <f t="shared" ref="W14:W42" si="3">L14-V14</f>
        <v>4507.2700000000004</v>
      </c>
      <c r="X14" s="62"/>
    </row>
    <row r="15" spans="1:76" s="4" customFormat="1" ht="21" customHeight="1" x14ac:dyDescent="0.25">
      <c r="A15" s="32">
        <v>7</v>
      </c>
      <c r="B15" s="77" t="s">
        <v>130</v>
      </c>
      <c r="C15" s="34" t="s">
        <v>60</v>
      </c>
      <c r="D15" s="34">
        <v>31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>
        <v>630</v>
      </c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31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115</v>
      </c>
      <c r="C17" s="34" t="s">
        <v>62</v>
      </c>
      <c r="D17" s="34">
        <v>31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31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2398.96</v>
      </c>
      <c r="T18" s="39"/>
      <c r="U18" s="37"/>
      <c r="V18" s="38">
        <f t="shared" si="1"/>
        <v>3057.95</v>
      </c>
      <c r="W18" s="38">
        <f>L18-V18</f>
        <v>1585.0500000000002</v>
      </c>
      <c r="X18" s="62"/>
    </row>
    <row r="19" spans="1:24" s="4" customFormat="1" ht="21" customHeight="1" x14ac:dyDescent="0.25">
      <c r="A19" s="32">
        <v>11</v>
      </c>
      <c r="B19" s="96" t="s">
        <v>129</v>
      </c>
      <c r="C19" s="97" t="s">
        <v>65</v>
      </c>
      <c r="D19" s="97"/>
      <c r="E19" s="98"/>
      <c r="F19" s="98"/>
      <c r="G19" s="98"/>
      <c r="H19" s="98"/>
      <c r="I19" s="98"/>
      <c r="J19" s="98"/>
      <c r="K19" s="99"/>
      <c r="L19" s="100">
        <f t="shared" si="0"/>
        <v>0</v>
      </c>
      <c r="M19" s="100"/>
      <c r="N19" s="100"/>
      <c r="O19" s="100"/>
      <c r="P19" s="100"/>
      <c r="Q19" s="100"/>
      <c r="R19" s="101"/>
      <c r="S19" s="100"/>
      <c r="T19" s="100"/>
      <c r="U19" s="99"/>
      <c r="V19" s="100"/>
      <c r="W19" s="100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31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>
        <v>1241.01</v>
      </c>
    </row>
    <row r="21" spans="1:24" s="4" customFormat="1" ht="21" customHeight="1" x14ac:dyDescent="0.25">
      <c r="A21" s="32">
        <v>13</v>
      </c>
      <c r="B21" s="91" t="s">
        <v>131</v>
      </c>
      <c r="C21" s="73" t="s">
        <v>68</v>
      </c>
      <c r="D21" s="34">
        <v>31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3096.11</v>
      </c>
      <c r="T21" s="39"/>
      <c r="U21" s="67"/>
      <c r="V21" s="38">
        <f t="shared" si="1"/>
        <v>3802.82</v>
      </c>
      <c r="W21" s="38">
        <f t="shared" si="3"/>
        <v>771.17999999999984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31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>
        <v>628</v>
      </c>
    </row>
    <row r="23" spans="1:24" s="4" customFormat="1" ht="21" customHeight="1" x14ac:dyDescent="0.25">
      <c r="A23" s="32">
        <v>15</v>
      </c>
      <c r="B23" s="33" t="s">
        <v>117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1027.4000000000001</v>
      </c>
      <c r="W23" s="38">
        <f t="shared" si="3"/>
        <v>2980.65</v>
      </c>
      <c r="X23" s="62"/>
    </row>
    <row r="24" spans="1:24" s="4" customFormat="1" ht="21" customHeight="1" x14ac:dyDescent="0.25">
      <c r="A24" s="32">
        <v>16</v>
      </c>
      <c r="B24" s="33" t="s">
        <v>126</v>
      </c>
      <c r="C24" s="34" t="s">
        <v>71</v>
      </c>
      <c r="D24" s="34">
        <v>31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/>
      <c r="R24" s="40">
        <v>0</v>
      </c>
      <c r="S24" s="39"/>
      <c r="T24" s="39"/>
      <c r="U24" s="67"/>
      <c r="V24" s="38">
        <f t="shared" si="1"/>
        <v>530.47</v>
      </c>
      <c r="W24" s="38">
        <f t="shared" si="3"/>
        <v>3508.58</v>
      </c>
      <c r="X24" s="62">
        <v>2669</v>
      </c>
    </row>
    <row r="25" spans="1:24" s="79" customFormat="1" ht="21" customHeight="1" x14ac:dyDescent="0.25">
      <c r="A25" s="76">
        <v>17</v>
      </c>
      <c r="B25" s="77" t="s">
        <v>120</v>
      </c>
      <c r="C25" s="73" t="s">
        <v>71</v>
      </c>
      <c r="D25" s="34">
        <v>31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947.26</v>
      </c>
      <c r="R25" s="40">
        <v>0</v>
      </c>
      <c r="S25" s="39"/>
      <c r="T25" s="39"/>
      <c r="U25" s="67"/>
      <c r="V25" s="38">
        <f t="shared" ref="V25" si="6">SUM(M25:U25)</f>
        <v>1477.73</v>
      </c>
      <c r="W25" s="38">
        <f t="shared" ref="W25" si="7">L25-V25</f>
        <v>2561.3200000000002</v>
      </c>
      <c r="X25" s="78">
        <v>1382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31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31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1077.28</v>
      </c>
      <c r="T27" s="39"/>
      <c r="U27" s="37"/>
      <c r="V27" s="38">
        <f t="shared" si="1"/>
        <v>3392.5599999999995</v>
      </c>
      <c r="W27" s="38">
        <f>L27-V27</f>
        <v>7529.4400000000005</v>
      </c>
      <c r="X27" s="62"/>
    </row>
    <row r="28" spans="1:24" s="4" customFormat="1" ht="21" customHeight="1" x14ac:dyDescent="0.25">
      <c r="A28" s="32">
        <v>20</v>
      </c>
      <c r="B28" s="41" t="s">
        <v>114</v>
      </c>
      <c r="C28" s="34" t="s">
        <v>76</v>
      </c>
      <c r="D28" s="34">
        <v>31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>
        <v>570</v>
      </c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31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/>
      <c r="U29" s="37"/>
      <c r="V29" s="38">
        <f t="shared" si="1"/>
        <v>2555.1099999999997</v>
      </c>
      <c r="W29" s="38">
        <f t="shared" si="3"/>
        <v>3148.8900000000003</v>
      </c>
      <c r="X29" s="62">
        <v>589</v>
      </c>
    </row>
    <row r="30" spans="1:24" s="4" customFormat="1" ht="21" customHeight="1" x14ac:dyDescent="0.25">
      <c r="A30" s="32">
        <v>22</v>
      </c>
      <c r="B30" s="33" t="s">
        <v>116</v>
      </c>
      <c r="C30" s="33" t="s">
        <v>79</v>
      </c>
      <c r="D30" s="34">
        <v>31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>
        <v>1046</v>
      </c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31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>
        <v>628</v>
      </c>
    </row>
    <row r="32" spans="1:24" s="4" customFormat="1" ht="21" customHeight="1" x14ac:dyDescent="0.25">
      <c r="A32" s="32">
        <v>24</v>
      </c>
      <c r="B32" s="33" t="s">
        <v>124</v>
      </c>
      <c r="C32" s="34" t="s">
        <v>83</v>
      </c>
      <c r="D32" s="34">
        <v>31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/>
    </row>
    <row r="33" spans="1:24" s="49" customFormat="1" ht="21" customHeight="1" x14ac:dyDescent="0.25">
      <c r="A33" s="76">
        <v>25</v>
      </c>
      <c r="B33" s="94" t="s">
        <v>134</v>
      </c>
      <c r="C33" s="73" t="s">
        <v>84</v>
      </c>
      <c r="D33" s="73">
        <v>31</v>
      </c>
      <c r="E33" s="66">
        <v>3757</v>
      </c>
      <c r="F33" s="66">
        <v>250</v>
      </c>
      <c r="G33" s="66">
        <v>3500</v>
      </c>
      <c r="H33" s="66"/>
      <c r="I33" s="93">
        <v>375</v>
      </c>
      <c r="J33" s="66"/>
      <c r="K33" s="67"/>
      <c r="L33" s="38">
        <f t="shared" si="0"/>
        <v>7882</v>
      </c>
      <c r="M33" s="39">
        <v>228.96</v>
      </c>
      <c r="N33" s="39">
        <v>992.16</v>
      </c>
      <c r="O33" s="44">
        <v>0</v>
      </c>
      <c r="P33" s="39">
        <v>96.11</v>
      </c>
      <c r="Q33" s="39">
        <v>0</v>
      </c>
      <c r="R33" s="40">
        <v>0</v>
      </c>
      <c r="S33" s="39">
        <v>0</v>
      </c>
      <c r="T33" s="39"/>
      <c r="U33" s="67"/>
      <c r="V33" s="95">
        <f t="shared" si="1"/>
        <v>1317.2299999999998</v>
      </c>
      <c r="W33" s="95">
        <f t="shared" si="3"/>
        <v>6564.77</v>
      </c>
      <c r="X33" s="62">
        <v>1164</v>
      </c>
    </row>
    <row r="34" spans="1:24" s="4" customFormat="1" ht="21" customHeight="1" x14ac:dyDescent="0.25">
      <c r="A34" s="76">
        <v>26</v>
      </c>
      <c r="B34" s="77" t="s">
        <v>132</v>
      </c>
      <c r="C34" s="73" t="s">
        <v>85</v>
      </c>
      <c r="D34" s="34">
        <v>31</v>
      </c>
      <c r="E34" s="66">
        <v>3757</v>
      </c>
      <c r="F34" s="66">
        <v>250</v>
      </c>
      <c r="G34" s="66">
        <v>3500</v>
      </c>
      <c r="H34" s="66"/>
      <c r="I34" s="93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1355</v>
      </c>
      <c r="W34" s="38">
        <f t="shared" si="3"/>
        <v>6527</v>
      </c>
      <c r="X34" s="62">
        <v>1680</v>
      </c>
    </row>
    <row r="35" spans="1:24" s="4" customFormat="1" ht="21" customHeight="1" x14ac:dyDescent="0.25">
      <c r="A35" s="32">
        <v>27</v>
      </c>
      <c r="B35" s="33" t="s">
        <v>118</v>
      </c>
      <c r="C35" s="34" t="s">
        <v>86</v>
      </c>
      <c r="D35" s="34">
        <v>31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2880.13</v>
      </c>
      <c r="T35" s="39"/>
      <c r="U35" s="39">
        <v>30</v>
      </c>
      <c r="V35" s="38">
        <f t="shared" si="1"/>
        <v>3649.16</v>
      </c>
      <c r="W35" s="38">
        <f t="shared" si="3"/>
        <v>1095.8400000000001</v>
      </c>
      <c r="X35" s="62"/>
    </row>
    <row r="36" spans="1:24" s="4" customFormat="1" ht="21" customHeight="1" x14ac:dyDescent="0.25">
      <c r="A36" s="32">
        <v>28</v>
      </c>
      <c r="B36" s="33" t="s">
        <v>136</v>
      </c>
      <c r="C36" s="34" t="s">
        <v>87</v>
      </c>
      <c r="D36" s="86"/>
      <c r="E36" s="87"/>
      <c r="F36" s="87"/>
      <c r="G36" s="87"/>
      <c r="H36" s="87"/>
      <c r="I36" s="87"/>
      <c r="J36" s="87"/>
      <c r="K36" s="88"/>
      <c r="L36" s="89"/>
      <c r="M36" s="89"/>
      <c r="N36" s="89"/>
      <c r="O36" s="89"/>
      <c r="P36" s="89"/>
      <c r="Q36" s="89"/>
      <c r="R36" s="90"/>
      <c r="S36" s="89"/>
      <c r="T36" s="89"/>
      <c r="U36" s="89"/>
      <c r="V36" s="89"/>
      <c r="W36" s="89"/>
      <c r="X36" s="62"/>
    </row>
    <row r="37" spans="1:24" s="4" customFormat="1" ht="21" customHeight="1" x14ac:dyDescent="0.25">
      <c r="A37" s="32">
        <v>29</v>
      </c>
      <c r="B37" s="33" t="s">
        <v>88</v>
      </c>
      <c r="C37" s="34" t="s">
        <v>89</v>
      </c>
      <c r="D37" s="34">
        <v>31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3998.04</v>
      </c>
      <c r="T37" s="39"/>
      <c r="U37" s="39"/>
      <c r="V37" s="38">
        <f t="shared" si="1"/>
        <v>4767.55</v>
      </c>
      <c r="W37" s="38">
        <f t="shared" si="3"/>
        <v>125.44999999999982</v>
      </c>
      <c r="X37" s="62"/>
    </row>
    <row r="38" spans="1:24" s="4" customFormat="1" ht="21" customHeight="1" x14ac:dyDescent="0.25">
      <c r="A38" s="32">
        <v>30</v>
      </c>
      <c r="B38" s="33" t="s">
        <v>90</v>
      </c>
      <c r="C38" s="34" t="s">
        <v>91</v>
      </c>
      <c r="D38" s="34">
        <v>31</v>
      </c>
      <c r="E38" s="36">
        <f>3757</f>
        <v>3757</v>
      </c>
      <c r="F38" s="36">
        <f>250</f>
        <v>250</v>
      </c>
      <c r="G38" s="35">
        <v>3500</v>
      </c>
      <c r="H38" s="36"/>
      <c r="I38" s="35">
        <v>375</v>
      </c>
      <c r="J38" s="36"/>
      <c r="K38" s="37"/>
      <c r="L38" s="38">
        <f>SUM(E38:J38)</f>
        <v>7882</v>
      </c>
      <c r="M38" s="39">
        <v>228.96</v>
      </c>
      <c r="N38" s="39">
        <v>992.16</v>
      </c>
      <c r="O38" s="39"/>
      <c r="P38" s="39">
        <v>133.88</v>
      </c>
      <c r="Q38" s="39"/>
      <c r="R38" s="40">
        <v>0</v>
      </c>
      <c r="S38" s="39">
        <v>4564.6499999999996</v>
      </c>
      <c r="T38" s="39"/>
      <c r="U38" s="39"/>
      <c r="V38" s="38">
        <f>SUM(M38:U38)</f>
        <v>5919.65</v>
      </c>
      <c r="W38" s="38">
        <f>L38-V38</f>
        <v>1962.3500000000004</v>
      </c>
      <c r="X38" s="62"/>
    </row>
    <row r="39" spans="1:24" s="4" customFormat="1" ht="21" customHeight="1" x14ac:dyDescent="0.25">
      <c r="A39" s="32">
        <v>31</v>
      </c>
      <c r="B39" s="33" t="s">
        <v>119</v>
      </c>
      <c r="C39" s="34" t="s">
        <v>85</v>
      </c>
      <c r="D39" s="34">
        <v>31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2"/>
    </row>
    <row r="40" spans="1:24" s="4" customFormat="1" ht="21" customHeight="1" x14ac:dyDescent="0.25">
      <c r="A40" s="32">
        <v>32</v>
      </c>
      <c r="B40" s="33" t="s">
        <v>92</v>
      </c>
      <c r="C40" s="34" t="s">
        <v>93</v>
      </c>
      <c r="D40" s="34">
        <v>31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>
        <v>338</v>
      </c>
    </row>
    <row r="41" spans="1:24" s="4" customFormat="1" ht="21" customHeight="1" x14ac:dyDescent="0.25">
      <c r="A41" s="32">
        <v>33</v>
      </c>
      <c r="B41" s="45" t="s">
        <v>94</v>
      </c>
      <c r="C41" s="34" t="s">
        <v>83</v>
      </c>
      <c r="D41" s="34">
        <v>31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/>
    </row>
    <row r="42" spans="1:24" s="79" customFormat="1" ht="21" customHeight="1" x14ac:dyDescent="0.25">
      <c r="A42" s="76">
        <v>34</v>
      </c>
      <c r="B42" s="92" t="s">
        <v>128</v>
      </c>
      <c r="C42" s="73" t="s">
        <v>95</v>
      </c>
      <c r="D42" s="34">
        <v>31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/>
    </row>
    <row r="43" spans="1:24" s="4" customFormat="1" x14ac:dyDescent="0.25">
      <c r="A43" s="46"/>
      <c r="B43" s="47" t="s">
        <v>96</v>
      </c>
      <c r="C43" s="3"/>
      <c r="D43" s="48"/>
      <c r="E43" s="38">
        <f>SUM(E9:E42)</f>
        <v>156823</v>
      </c>
      <c r="F43" s="38">
        <f t="shared" ref="F43:V43" si="8">SUM(F9:F42)</f>
        <v>8000</v>
      </c>
      <c r="G43" s="38">
        <f t="shared" si="8"/>
        <v>113707.20000000001</v>
      </c>
      <c r="H43" s="38">
        <f t="shared" si="8"/>
        <v>18300</v>
      </c>
      <c r="I43" s="38">
        <f t="shared" si="8"/>
        <v>6375</v>
      </c>
      <c r="J43" s="38">
        <f t="shared" si="8"/>
        <v>24000</v>
      </c>
      <c r="K43" s="38">
        <f t="shared" si="8"/>
        <v>0</v>
      </c>
      <c r="L43" s="38">
        <f t="shared" si="8"/>
        <v>327205.19999999995</v>
      </c>
      <c r="M43" s="38">
        <f t="shared" si="8"/>
        <v>7205.46</v>
      </c>
      <c r="N43" s="38">
        <f t="shared" si="8"/>
        <v>41040.840000000026</v>
      </c>
      <c r="O43" s="38">
        <f t="shared" si="8"/>
        <v>2611.38888</v>
      </c>
      <c r="P43" s="38">
        <f t="shared" si="8"/>
        <v>7927.2699999999995</v>
      </c>
      <c r="Q43" s="38">
        <f t="shared" si="8"/>
        <v>947.26</v>
      </c>
      <c r="R43" s="38">
        <f t="shared" si="8"/>
        <v>0</v>
      </c>
      <c r="S43" s="38">
        <f t="shared" si="8"/>
        <v>41435.159999999996</v>
      </c>
      <c r="T43" s="38">
        <f t="shared" si="8"/>
        <v>0</v>
      </c>
      <c r="U43" s="38">
        <f t="shared" si="8"/>
        <v>30</v>
      </c>
      <c r="V43" s="38">
        <f t="shared" si="8"/>
        <v>101197.37887999999</v>
      </c>
      <c r="W43" s="38">
        <f>SUM(W9:W42)</f>
        <v>226007.82112000001</v>
      </c>
      <c r="X43" s="38">
        <f>SUM(X9:X42)</f>
        <v>12565.01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97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98</v>
      </c>
      <c r="B48" s="85" t="s">
        <v>127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99</v>
      </c>
      <c r="B49" s="82" t="s">
        <v>100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101</v>
      </c>
      <c r="B50" s="82" t="s">
        <v>102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103</v>
      </c>
      <c r="B51" s="82" t="s">
        <v>104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105</v>
      </c>
      <c r="B52" s="82" t="s">
        <v>106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107</v>
      </c>
      <c r="B53" s="83" t="s">
        <v>108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109</v>
      </c>
      <c r="B54" s="83" t="s">
        <v>110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111</v>
      </c>
      <c r="B55" s="82" t="s">
        <v>112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133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137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229" scale="51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MAYO 2026</vt:lpstr>
      <vt:lpstr>'NOMINA 011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2026-07-07T20:03:19Z</cp:lastPrinted>
  <dcterms:created xsi:type="dcterms:W3CDTF">2020-08-04T17:56:24Z</dcterms:created>
  <dcterms:modified xsi:type="dcterms:W3CDTF">2026-07-07T20:05:22Z</dcterms:modified>
</cp:coreProperties>
</file>